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CONG VIEC\2022\NGHI QUYET\NQ ho tro dong BHYT, BHXH tu nguyen\"/>
    </mc:Choice>
  </mc:AlternateContent>
  <bookViews>
    <workbookView xWindow="0" yWindow="0" windowWidth="28800" windowHeight="12336"/>
  </bookViews>
  <sheets>
    <sheet name="PL 15% CN,H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J16" i="3"/>
  <c r="H16" i="3"/>
  <c r="F16" i="3"/>
  <c r="D16" i="3"/>
  <c r="F17" i="3" l="1"/>
  <c r="D17" i="3" s="1"/>
  <c r="H17" i="3"/>
  <c r="F15" i="3" l="1"/>
  <c r="D15" i="3"/>
  <c r="J14" i="3" l="1"/>
  <c r="F20" i="3"/>
  <c r="D20" i="3"/>
  <c r="E19" i="3"/>
  <c r="G19" i="3"/>
  <c r="I19" i="3"/>
  <c r="C19" i="3"/>
  <c r="I14" i="3"/>
  <c r="G14" i="3"/>
  <c r="F14" i="3"/>
  <c r="D14" i="3"/>
  <c r="E14" i="3"/>
  <c r="H14" i="3"/>
  <c r="C14" i="3"/>
  <c r="E22" i="3" l="1"/>
  <c r="J21" i="3"/>
  <c r="J20" i="3"/>
  <c r="H21" i="3"/>
  <c r="H20" i="3"/>
  <c r="F21" i="3"/>
  <c r="F19" i="3" s="1"/>
  <c r="F22" i="3" s="1"/>
  <c r="D21" i="3"/>
  <c r="D19" i="3" s="1"/>
  <c r="D22" i="3" s="1"/>
  <c r="H19" i="3" l="1"/>
  <c r="H22" i="3" s="1"/>
  <c r="J19" i="3"/>
  <c r="J22" i="3" s="1"/>
  <c r="G22" i="3"/>
  <c r="I22" i="3"/>
  <c r="C22" i="3"/>
</calcChain>
</file>

<file path=xl/sharedStrings.xml><?xml version="1.0" encoding="utf-8"?>
<sst xmlns="http://schemas.openxmlformats.org/spreadsheetml/2006/main" count="34" uniqueCount="27">
  <si>
    <t>TT</t>
  </si>
  <si>
    <t>Đối tượng hỗ trợ</t>
  </si>
  <si>
    <t>Cận nghèo</t>
  </si>
  <si>
    <t>Bảo hiểm y tế</t>
  </si>
  <si>
    <t>Bảo hiểm xã hội tự nguyện</t>
  </si>
  <si>
    <t>Người 
tham gia</t>
  </si>
  <si>
    <t>Kinh phí 
hỗ trợ</t>
  </si>
  <si>
    <t>I</t>
  </si>
  <si>
    <t>II</t>
  </si>
  <si>
    <t>Trong đó đề xuất hỗ trợ</t>
  </si>
  <si>
    <t>Nghèo</t>
  </si>
  <si>
    <t>Dự kiến Năm 2023
(12 tháng)</t>
  </si>
  <si>
    <t>Dự kiến Năm 2024
(12 tháng)</t>
  </si>
  <si>
    <t>Dự kiến Năm 2025
(12 tháng)</t>
  </si>
  <si>
    <t>Tổng cộng hỗ trợ</t>
  </si>
  <si>
    <t>Dự kiến Năm 2022
(03 tháng)</t>
  </si>
  <si>
    <t>Hỗ trợ 30% mức đóng BHYT đối với người cận nghèo: 60.345 đồng/người/3 tháng; 241.380 đồng/12 tháng</t>
  </si>
  <si>
    <t>Cận nghèo (30%)</t>
  </si>
  <si>
    <t>Hỗ trợ 15% mức đóng BHYT đối với học sinh các xã mới thoát khỏi vùng đặc biệt khó khăn theo QĐ 861, QĐ 612: 30.172 đồng/người/3 tháng; 120.690 đồng/12 tháng.</t>
  </si>
  <si>
    <t>Hỗ trợ 100% mức đóng BHYT đối với người dân tộc thiểu số các xã mới thoát khỏi vùng đặc biệt khó khăn theo QĐ 861, QĐ 612: 804.600 đồng/người/năm.</t>
  </si>
  <si>
    <t>PHỤ LỤC</t>
  </si>
  <si>
    <t>DỰ KIẾN KINH PHÍ HỖ TRỢ MỨC ĐÓNG BẢO HIỂM Y TẾ, BẢO HIỂM XÃ HỘI TỰ NGUYỆN TỪ 01/10/2022 - 31/12/2025</t>
  </si>
  <si>
    <t>(Kèm theo Tờ trình số               /TTr-UBND ngày        tháng 9 năm 2022 của UBND tỉnh Quảng Bình)</t>
  </si>
  <si>
    <t>Hỗ trợ 15% mức đóng BHXH tự nguyện theo mức chuẩn nghèo nông thôn đối với người nghèo là 49.500 đồng/người/tháng: 594.000 đồng/người/năm.</t>
  </si>
  <si>
    <t>Hỗ trợ 15% mức đóng BHXH tự nguyện theo mức chuẩn nghèo nông thôn đối với người cận nghèo là 49.500 đồng/người/tháng: 594.000 đồng/người/năm.</t>
  </si>
  <si>
    <t>Học sinh tại các xã, thôn mới ra khỏi vùng ĐBKK theo QĐ 861/QĐ-TTg; QĐ 612/QĐ-UBDT (15%)</t>
  </si>
  <si>
    <t>Người dân tộc thiểu số tại các xã, thôn mới ra khỏi vùng ĐBKK theo QĐ 861/QĐ-TTg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</si>
</sst>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164" fontId="2" fillId="0" borderId="0" xfId="0" applyNumberFormat="1" applyFont="1"/>
    <xf numFmtId="3" fontId="2" fillId="0" borderId="0" xfId="0" applyNumberFormat="1" applyFont="1"/>
    <xf numFmtId="0" fontId="6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7" fillId="0" borderId="0" xfId="0" applyNumberFormat="1" applyFont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/>
    <xf numFmtId="0" fontId="3" fillId="2" borderId="0" xfId="0" applyFont="1" applyFill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10" zoomScale="115" zoomScaleNormal="115" workbookViewId="0">
      <selection activeCell="C17" sqref="C17"/>
    </sheetView>
  </sheetViews>
  <sheetFormatPr defaultColWidth="9.109375" defaultRowHeight="13.8" x14ac:dyDescent="0.25"/>
  <cols>
    <col min="1" max="1" width="6.33203125" style="2" customWidth="1"/>
    <col min="2" max="2" width="27.109375" style="2" customWidth="1"/>
    <col min="3" max="3" width="10.109375" style="2" customWidth="1"/>
    <col min="4" max="4" width="16" style="2" customWidth="1"/>
    <col min="5" max="5" width="10.5546875" style="2" customWidth="1"/>
    <col min="6" max="6" width="17.5546875" style="2" customWidth="1"/>
    <col min="7" max="7" width="11.6640625" style="2" customWidth="1"/>
    <col min="8" max="8" width="16.88671875" style="2" customWidth="1"/>
    <col min="9" max="9" width="12" style="2" customWidth="1"/>
    <col min="10" max="10" width="20.44140625" style="2" customWidth="1"/>
    <col min="11" max="12" width="9.109375" style="29" customWidth="1"/>
    <col min="13" max="16384" width="9.109375" style="2"/>
  </cols>
  <sheetData>
    <row r="1" spans="1:10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.6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5.6" x14ac:dyDescent="0.25">
      <c r="A3" s="31" t="s">
        <v>22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4.4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ht="15.6" x14ac:dyDescent="0.25">
      <c r="A5" s="13"/>
      <c r="B5" s="28" t="s">
        <v>16</v>
      </c>
      <c r="C5" s="28"/>
      <c r="D5" s="28"/>
      <c r="E5" s="28"/>
      <c r="F5" s="28"/>
      <c r="G5" s="28"/>
      <c r="H5" s="28"/>
      <c r="I5" s="28"/>
      <c r="J5" s="16"/>
    </row>
    <row r="6" spans="1:10" ht="15.6" x14ac:dyDescent="0.25">
      <c r="A6" s="13"/>
      <c r="B6" s="27" t="s">
        <v>18</v>
      </c>
      <c r="C6" s="27"/>
      <c r="D6" s="27"/>
      <c r="E6" s="27"/>
      <c r="F6" s="27"/>
      <c r="G6" s="27"/>
      <c r="H6" s="27"/>
      <c r="I6" s="27"/>
      <c r="J6" s="27"/>
    </row>
    <row r="7" spans="1:10" ht="15.6" x14ac:dyDescent="0.25">
      <c r="A7" s="13"/>
      <c r="B7" s="19" t="s">
        <v>19</v>
      </c>
      <c r="C7" s="19"/>
      <c r="D7" s="19"/>
      <c r="E7" s="19"/>
      <c r="F7" s="19"/>
      <c r="G7" s="19"/>
      <c r="H7" s="19"/>
      <c r="I7" s="19"/>
      <c r="J7" s="19"/>
    </row>
    <row r="8" spans="1:10" ht="15.6" x14ac:dyDescent="0.25">
      <c r="A8" s="13"/>
      <c r="B8" s="12" t="s">
        <v>23</v>
      </c>
      <c r="C8" s="12"/>
      <c r="D8" s="12"/>
      <c r="E8" s="12"/>
      <c r="F8" s="12"/>
      <c r="G8" s="12"/>
      <c r="H8" s="12"/>
      <c r="I8" s="12"/>
    </row>
    <row r="9" spans="1:10" ht="15.6" x14ac:dyDescent="0.25">
      <c r="A9" s="13"/>
      <c r="B9" s="12" t="s">
        <v>24</v>
      </c>
      <c r="C9" s="12"/>
      <c r="D9" s="12"/>
      <c r="E9" s="12"/>
      <c r="F9" s="12"/>
      <c r="G9" s="12"/>
      <c r="H9" s="12"/>
      <c r="I9" s="12"/>
    </row>
    <row r="10" spans="1:10" ht="15.6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ht="30.75" customHeight="1" x14ac:dyDescent="0.25">
      <c r="A11" s="21" t="s">
        <v>0</v>
      </c>
      <c r="B11" s="21" t="s">
        <v>1</v>
      </c>
      <c r="C11" s="22" t="s">
        <v>15</v>
      </c>
      <c r="D11" s="21"/>
      <c r="E11" s="23" t="s">
        <v>11</v>
      </c>
      <c r="F11" s="24"/>
      <c r="G11" s="22" t="s">
        <v>12</v>
      </c>
      <c r="H11" s="21"/>
      <c r="I11" s="22" t="s">
        <v>13</v>
      </c>
      <c r="J11" s="21"/>
    </row>
    <row r="12" spans="1:10" ht="38.25" customHeight="1" x14ac:dyDescent="0.25">
      <c r="A12" s="21"/>
      <c r="B12" s="21"/>
      <c r="C12" s="14" t="s">
        <v>5</v>
      </c>
      <c r="D12" s="14" t="s">
        <v>6</v>
      </c>
      <c r="E12" s="14" t="s">
        <v>5</v>
      </c>
      <c r="F12" s="14" t="s">
        <v>6</v>
      </c>
      <c r="G12" s="14" t="s">
        <v>5</v>
      </c>
      <c r="H12" s="14" t="s">
        <v>6</v>
      </c>
      <c r="I12" s="14" t="s">
        <v>5</v>
      </c>
      <c r="J12" s="14" t="s">
        <v>6</v>
      </c>
    </row>
    <row r="13" spans="1:10" ht="21.75" customHeight="1" x14ac:dyDescent="0.25">
      <c r="A13" s="15" t="s">
        <v>7</v>
      </c>
      <c r="B13" s="6" t="s">
        <v>3</v>
      </c>
      <c r="C13" s="7">
        <v>827331</v>
      </c>
      <c r="D13" s="8"/>
      <c r="E13" s="7">
        <v>836431</v>
      </c>
      <c r="F13" s="8"/>
      <c r="G13" s="7">
        <v>845531</v>
      </c>
      <c r="H13" s="8"/>
      <c r="I13" s="7">
        <v>854631</v>
      </c>
      <c r="J13" s="8"/>
    </row>
    <row r="14" spans="1:10" ht="23.25" customHeight="1" x14ac:dyDescent="0.25">
      <c r="A14" s="9"/>
      <c r="B14" s="6" t="s">
        <v>9</v>
      </c>
      <c r="C14" s="8">
        <f>C15+C16+C17</f>
        <v>77445</v>
      </c>
      <c r="D14" s="8">
        <f t="shared" ref="D14:H14" si="0">D15+D16+D17</f>
        <v>3942133243</v>
      </c>
      <c r="E14" s="8">
        <f t="shared" si="0"/>
        <v>76556</v>
      </c>
      <c r="F14" s="8">
        <f>F15+F16+F17</f>
        <v>15554004210</v>
      </c>
      <c r="G14" s="8">
        <f>G15+G16+G17</f>
        <v>30056</v>
      </c>
      <c r="H14" s="8">
        <f t="shared" si="0"/>
        <v>4329834210</v>
      </c>
      <c r="I14" s="8">
        <f>I15+I16+I17</f>
        <v>30056</v>
      </c>
      <c r="J14" s="8">
        <f>J15+J16+J17</f>
        <v>4329834210</v>
      </c>
    </row>
    <row r="15" spans="1:10" ht="21.75" customHeight="1" x14ac:dyDescent="0.25">
      <c r="A15" s="9">
        <v>1</v>
      </c>
      <c r="B15" s="17" t="s">
        <v>17</v>
      </c>
      <c r="C15" s="7">
        <v>47389</v>
      </c>
      <c r="D15" s="7">
        <f>C15*60345</f>
        <v>2859689205</v>
      </c>
      <c r="E15" s="7">
        <v>46500</v>
      </c>
      <c r="F15" s="7">
        <f>E15*241380</f>
        <v>11224170000</v>
      </c>
      <c r="G15" s="7">
        <v>0</v>
      </c>
      <c r="H15" s="7">
        <v>0</v>
      </c>
      <c r="I15" s="7">
        <v>0</v>
      </c>
      <c r="J15" s="7">
        <v>0</v>
      </c>
    </row>
    <row r="16" spans="1:10" ht="63.75" customHeight="1" x14ac:dyDescent="0.25">
      <c r="A16" s="9">
        <v>2</v>
      </c>
      <c r="B16" s="18" t="s">
        <v>25</v>
      </c>
      <c r="C16" s="7">
        <v>29029</v>
      </c>
      <c r="D16" s="7">
        <f>C16*30172</f>
        <v>875862988</v>
      </c>
      <c r="E16" s="7">
        <v>29029</v>
      </c>
      <c r="F16" s="7">
        <f>E16*120690</f>
        <v>3503510010</v>
      </c>
      <c r="G16" s="7">
        <v>29029</v>
      </c>
      <c r="H16" s="7">
        <f>G16*120690</f>
        <v>3503510010</v>
      </c>
      <c r="I16" s="7">
        <v>29029</v>
      </c>
      <c r="J16" s="7">
        <f>I16*120690</f>
        <v>3503510010</v>
      </c>
    </row>
    <row r="17" spans="1:10" ht="62.4" x14ac:dyDescent="0.25">
      <c r="A17" s="9">
        <v>3</v>
      </c>
      <c r="B17" s="10" t="s">
        <v>26</v>
      </c>
      <c r="C17" s="7">
        <v>1027</v>
      </c>
      <c r="D17" s="7">
        <f>F17/4</f>
        <v>206581050</v>
      </c>
      <c r="E17" s="7">
        <v>1027</v>
      </c>
      <c r="F17" s="7">
        <f>E17*804600</f>
        <v>826324200</v>
      </c>
      <c r="G17" s="7">
        <v>1027</v>
      </c>
      <c r="H17" s="7">
        <f>G17*804600</f>
        <v>826324200</v>
      </c>
      <c r="I17" s="7">
        <v>1027</v>
      </c>
      <c r="J17" s="7">
        <f>I17*804600</f>
        <v>826324200</v>
      </c>
    </row>
    <row r="18" spans="1:10" ht="21.75" customHeight="1" x14ac:dyDescent="0.25">
      <c r="A18" s="15" t="s">
        <v>8</v>
      </c>
      <c r="B18" s="6" t="s">
        <v>4</v>
      </c>
      <c r="C18" s="7">
        <v>44000</v>
      </c>
      <c r="D18" s="8"/>
      <c r="E18" s="7">
        <v>53000</v>
      </c>
      <c r="F18" s="8"/>
      <c r="G18" s="7">
        <v>60000</v>
      </c>
      <c r="H18" s="8"/>
      <c r="I18" s="7">
        <v>67000</v>
      </c>
      <c r="J18" s="8"/>
    </row>
    <row r="19" spans="1:10" ht="23.25" customHeight="1" x14ac:dyDescent="0.25">
      <c r="A19" s="15"/>
      <c r="B19" s="6" t="s">
        <v>9</v>
      </c>
      <c r="C19" s="8">
        <f>C20+C21</f>
        <v>1500</v>
      </c>
      <c r="D19" s="8">
        <f>D20+D21</f>
        <v>222750000</v>
      </c>
      <c r="E19" s="8">
        <f t="shared" ref="E19:J19" si="1">E20+E21</f>
        <v>1900</v>
      </c>
      <c r="F19" s="8">
        <f t="shared" si="1"/>
        <v>1128600000</v>
      </c>
      <c r="G19" s="8">
        <f t="shared" si="1"/>
        <v>2350</v>
      </c>
      <c r="H19" s="8">
        <f t="shared" si="1"/>
        <v>1395900000</v>
      </c>
      <c r="I19" s="8">
        <f t="shared" si="1"/>
        <v>2650</v>
      </c>
      <c r="J19" s="8">
        <f t="shared" si="1"/>
        <v>1574100000</v>
      </c>
    </row>
    <row r="20" spans="1:10" ht="20.25" customHeight="1" x14ac:dyDescent="0.25">
      <c r="A20" s="9">
        <v>1</v>
      </c>
      <c r="B20" s="11" t="s">
        <v>10</v>
      </c>
      <c r="C20" s="7">
        <v>600</v>
      </c>
      <c r="D20" s="7">
        <f>C20*49500*3</f>
        <v>89100000</v>
      </c>
      <c r="E20" s="7">
        <v>700</v>
      </c>
      <c r="F20" s="7">
        <f>E20*594000</f>
        <v>415800000</v>
      </c>
      <c r="G20" s="7">
        <v>850</v>
      </c>
      <c r="H20" s="7">
        <f>G20*594000</f>
        <v>504900000</v>
      </c>
      <c r="I20" s="7">
        <v>950</v>
      </c>
      <c r="J20" s="7">
        <f>I20*594000</f>
        <v>564300000</v>
      </c>
    </row>
    <row r="21" spans="1:10" ht="20.25" customHeight="1" x14ac:dyDescent="0.25">
      <c r="A21" s="9">
        <v>2</v>
      </c>
      <c r="B21" s="11" t="s">
        <v>2</v>
      </c>
      <c r="C21" s="7">
        <v>900</v>
      </c>
      <c r="D21" s="7">
        <f>C21*49500*3</f>
        <v>133650000</v>
      </c>
      <c r="E21" s="7">
        <v>1200</v>
      </c>
      <c r="F21" s="7">
        <f>E21*594000</f>
        <v>712800000</v>
      </c>
      <c r="G21" s="7">
        <v>1500</v>
      </c>
      <c r="H21" s="7">
        <f>G21*594000</f>
        <v>891000000</v>
      </c>
      <c r="I21" s="7">
        <v>1700</v>
      </c>
      <c r="J21" s="7">
        <f>I21*594000</f>
        <v>1009800000</v>
      </c>
    </row>
    <row r="22" spans="1:10" ht="21" customHeight="1" x14ac:dyDescent="0.25">
      <c r="A22" s="25" t="s">
        <v>14</v>
      </c>
      <c r="B22" s="26"/>
      <c r="C22" s="7">
        <f>C14+C19</f>
        <v>78945</v>
      </c>
      <c r="D22" s="8">
        <f>D14+D19</f>
        <v>4164883243</v>
      </c>
      <c r="E22" s="7">
        <f>E14+E19</f>
        <v>78456</v>
      </c>
      <c r="F22" s="8">
        <f>F14+F19</f>
        <v>16682604210</v>
      </c>
      <c r="G22" s="7">
        <f t="shared" ref="G22:I22" si="2">G14+G19</f>
        <v>32406</v>
      </c>
      <c r="H22" s="8">
        <f>H14+H19</f>
        <v>5725734210</v>
      </c>
      <c r="I22" s="7">
        <f t="shared" si="2"/>
        <v>32706</v>
      </c>
      <c r="J22" s="8">
        <f>J14+J19</f>
        <v>5903934210</v>
      </c>
    </row>
    <row r="23" spans="1:10" ht="18" x14ac:dyDescent="0.35">
      <c r="A23" s="1"/>
      <c r="B23" s="1"/>
      <c r="C23" s="1"/>
      <c r="D23" s="1"/>
      <c r="E23" s="1"/>
      <c r="F23" s="1"/>
      <c r="G23" s="5"/>
      <c r="H23" s="5"/>
      <c r="I23" s="4"/>
      <c r="J23" s="3"/>
    </row>
    <row r="26" spans="1:10" ht="18" x14ac:dyDescent="0.35">
      <c r="B26" s="5"/>
      <c r="C26" s="5"/>
      <c r="D26" s="5"/>
      <c r="E26" s="5"/>
      <c r="F26" s="5"/>
    </row>
    <row r="27" spans="1:10" ht="18" x14ac:dyDescent="0.35">
      <c r="B27" s="5"/>
      <c r="C27" s="5"/>
      <c r="D27" s="5"/>
      <c r="E27" s="5"/>
      <c r="F27" s="5"/>
    </row>
  </sheetData>
  <mergeCells count="13">
    <mergeCell ref="A1:J1"/>
    <mergeCell ref="A3:J3"/>
    <mergeCell ref="A11:A12"/>
    <mergeCell ref="B11:B12"/>
    <mergeCell ref="C11:D11"/>
    <mergeCell ref="E11:F11"/>
    <mergeCell ref="G11:H11"/>
    <mergeCell ref="I11:J11"/>
    <mergeCell ref="A22:B22"/>
    <mergeCell ref="B7:J7"/>
    <mergeCell ref="A2:J2"/>
    <mergeCell ref="B5:I5"/>
    <mergeCell ref="B6:J6"/>
  </mergeCells>
  <pageMargins left="0.7" right="0.5" top="0.5" bottom="0.5" header="0.3" footer="0.3"/>
  <pageSetup paperSize="9" scale="8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15% CN,HS</vt:lpstr>
    </vt:vector>
  </TitlesOfParts>
  <Company>vss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2022-09-08T03:25:08Z</cp:lastPrinted>
  <dcterms:created xsi:type="dcterms:W3CDTF">2022-01-13T08:08:31Z</dcterms:created>
  <dcterms:modified xsi:type="dcterms:W3CDTF">2022-09-08T03:34:18Z</dcterms:modified>
</cp:coreProperties>
</file>